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ancednutrientscomau-my.sharepoint.com/personal/craig_advancednutrients_com_au/Documents/Advanced/Products/All Products/Enhance Max/Calculators/"/>
    </mc:Choice>
  </mc:AlternateContent>
  <xr:revisionPtr revIDLastSave="63" documentId="8_{443453A6-EA8C-4BA9-A799-60741FEE6C02}" xr6:coauthVersionLast="47" xr6:coauthVersionMax="47" xr10:uidLastSave="{5BD2A9E7-7FC4-4DDD-99EB-AB0FFCBD37B2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I8" i="1" l="1"/>
  <c r="K8" i="1" s="1"/>
  <c r="H8" i="1"/>
  <c r="M8" i="1" l="1"/>
  <c r="B11" i="1" l="1"/>
  <c r="L8" i="1"/>
  <c r="I11" i="1" l="1"/>
  <c r="G8" i="1"/>
  <c r="G11" i="1" s="1"/>
  <c r="K11" i="1" l="1"/>
  <c r="L11" i="1" s="1"/>
  <c r="G14" i="1" s="1"/>
  <c r="I14" i="1" s="1"/>
  <c r="G13" i="2" l="1"/>
  <c r="F13" i="2"/>
  <c r="I13" i="2" s="1"/>
  <c r="G12" i="2"/>
  <c r="F12" i="2"/>
  <c r="I12" i="2" s="1"/>
  <c r="H13" i="2" l="1"/>
  <c r="K13" i="2" s="1"/>
  <c r="H12" i="2"/>
  <c r="K12" i="2" s="1"/>
</calcChain>
</file>

<file path=xl/sharedStrings.xml><?xml version="1.0" encoding="utf-8"?>
<sst xmlns="http://schemas.openxmlformats.org/spreadsheetml/2006/main" count="39" uniqueCount="37">
  <si>
    <t>% Nitrogen</t>
  </si>
  <si>
    <t>Product</t>
  </si>
  <si>
    <t>UAN</t>
  </si>
  <si>
    <t>Liquid Urea</t>
  </si>
  <si>
    <t>ORDER litres</t>
  </si>
  <si>
    <t>Price</t>
  </si>
  <si>
    <t>Grower Cost</t>
  </si>
  <si>
    <t>200 litre $</t>
  </si>
  <si>
    <t>shuttle $</t>
  </si>
  <si>
    <t>fill in these boxes from Advanced Nutrients price list</t>
  </si>
  <si>
    <t xml:space="preserve">Fill in these boxes from your own information </t>
  </si>
  <si>
    <r>
      <t>Enhance Max</t>
    </r>
    <r>
      <rPr>
        <b/>
        <sz val="11"/>
        <color theme="1"/>
        <rFont val="Calibri"/>
        <family val="2"/>
      </rPr>
      <t>©</t>
    </r>
  </si>
  <si>
    <t>litres</t>
  </si>
  <si>
    <t>SAVINGS to Grower (200 l $)</t>
  </si>
  <si>
    <t>Indication for Resellers use as a guide to profitabilty and savings to customer</t>
  </si>
  <si>
    <t>Grower  Saving/ha</t>
  </si>
  <si>
    <t>Total Cost/ha</t>
  </si>
  <si>
    <t>Enhance Max Litres Per Hectare</t>
  </si>
  <si>
    <t xml:space="preserve">Tonnes Ordered </t>
  </si>
  <si>
    <t>Kg Per Hectare</t>
  </si>
  <si>
    <t>Anhydrous Ammonia (GAS) @ 25% Less + Enhance Max</t>
  </si>
  <si>
    <t>Enhance Max Litres Required</t>
  </si>
  <si>
    <t>Grower Savings Per Hectare</t>
  </si>
  <si>
    <t>Total Grower Savings</t>
  </si>
  <si>
    <t>Growers GAS Buy Price/L</t>
  </si>
  <si>
    <t>Growers Enhance Max Buy Price/L</t>
  </si>
  <si>
    <t>Grower cost per hectare @ Applied Kg/ha</t>
  </si>
  <si>
    <t>Growers GAS cost per hectare @ Applied Kg/ha</t>
  </si>
  <si>
    <t>Growers Enhance Max cost per hectare @ Applied L/ha</t>
  </si>
  <si>
    <t xml:space="preserve">Total Hectares </t>
  </si>
  <si>
    <r>
      <t xml:space="preserve">For More Information Call:  1800 244 009              service@advancednutrients.com.au    </t>
    </r>
    <r>
      <rPr>
        <b/>
        <sz val="11"/>
        <color theme="1"/>
        <rFont val="Calibri"/>
        <family val="2"/>
        <scheme val="minor"/>
      </rPr>
      <t>www.advancednutrients.com.au</t>
    </r>
  </si>
  <si>
    <t xml:space="preserve">Enhance Max™ + GAS Grower Figures </t>
  </si>
  <si>
    <t>Anhydrous Ammonia (GAS) Normal 100% Application</t>
  </si>
  <si>
    <r>
      <t xml:space="preserve">The below calculations are based on the application percentage (%) applied of Anhydrous Ammonia when applied with 4% of </t>
    </r>
    <r>
      <rPr>
        <b/>
        <sz val="12"/>
        <color theme="1"/>
        <rFont val="Calibri"/>
        <family val="2"/>
        <scheme val="minor"/>
      </rPr>
      <t>Enhance Max™</t>
    </r>
    <r>
      <rPr>
        <sz val="12"/>
        <color theme="1"/>
        <rFont val="Calibri"/>
        <family val="2"/>
        <scheme val="minor"/>
      </rPr>
      <t xml:space="preserve">.  </t>
    </r>
  </si>
  <si>
    <t xml:space="preserve">GAS Tonnes Ordered </t>
  </si>
  <si>
    <t>GAS Kg Per Hectare</t>
  </si>
  <si>
    <r>
      <t xml:space="preserve">This table is an indication of the savings to growers when using </t>
    </r>
    <r>
      <rPr>
        <b/>
        <sz val="14"/>
        <color theme="1"/>
        <rFont val="Calibri"/>
        <family val="2"/>
        <scheme val="minor"/>
      </rPr>
      <t>Enhance Max™</t>
    </r>
    <r>
      <rPr>
        <sz val="14"/>
        <color theme="1"/>
        <rFont val="Calibri"/>
        <family val="2"/>
        <scheme val="minor"/>
      </rPr>
      <t xml:space="preserve"> with Anhydrous Ammonia (GAS).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NB -</t>
    </r>
    <r>
      <rPr>
        <sz val="12"/>
        <color theme="1"/>
        <rFont val="Calibri"/>
        <family val="2"/>
        <scheme val="minor"/>
      </rPr>
      <t xml:space="preserve">You need to enter your own figures for all </t>
    </r>
    <r>
      <rPr>
        <b/>
        <sz val="12"/>
        <color theme="4" tint="-0.499984740745262"/>
        <rFont val="Calibri"/>
        <family val="2"/>
        <scheme val="minor"/>
      </rPr>
      <t>Blue Boxes Only</t>
    </r>
    <r>
      <rPr>
        <sz val="12"/>
        <color theme="1"/>
        <rFont val="Calibri"/>
        <family val="2"/>
        <scheme val="minor"/>
      </rPr>
      <t xml:space="preserve"> - you can use ex GST or include GST, whichever suits you in calculating.  Calculations are on basis of 75% by weight will be applied of GAS when added with Enhance Max™  (i.e. a 25% kg/ha rate reduction). However you have the option change this in the </t>
    </r>
    <r>
      <rPr>
        <b/>
        <sz val="12"/>
        <color rgb="FFFF0000"/>
        <rFont val="Calibri"/>
        <family val="2"/>
        <scheme val="minor"/>
      </rPr>
      <t>RED BOX,</t>
    </r>
    <r>
      <rPr>
        <sz val="12"/>
        <color theme="1"/>
        <rFont val="Calibri"/>
        <family val="2"/>
        <scheme val="minor"/>
      </rPr>
      <t xml:space="preserve"> but it is not recommended to reduce lower than 70% and only increase the percentage applied of GAS with Enhance Max™ if soil moisture is not going to be a yield limiting factor.  </t>
    </r>
    <r>
      <rPr>
        <sz val="12"/>
        <color theme="1"/>
        <rFont val="Calibri"/>
        <family val="2"/>
      </rPr>
      <t xml:space="preserve">This is not a contractual agreement or quotation - rather a comparative example to show the savings using </t>
    </r>
    <r>
      <rPr>
        <b/>
        <sz val="12"/>
        <color theme="1"/>
        <rFont val="Calibri"/>
        <family val="2"/>
      </rPr>
      <t xml:space="preserve">Enhance Max™ </t>
    </r>
    <r>
      <rPr>
        <sz val="12"/>
        <color theme="1"/>
        <rFont val="Calibri"/>
        <family val="2"/>
      </rPr>
      <t>with GAS.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</si>
</sst>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#,##0_ ;\-#,##0\ 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Britannic Bold"/>
      <family val="2"/>
    </font>
    <font>
      <b/>
      <sz val="11"/>
      <color theme="3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theme="1"/>
      </left>
      <right style="medium">
        <color theme="0" tint="-0.14996795556505021"/>
      </right>
      <top style="medium">
        <color theme="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9" fontId="1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0" fillId="0" borderId="11" xfId="0" applyBorder="1"/>
    <xf numFmtId="0" fontId="1" fillId="0" borderId="9" xfId="0" applyFont="1" applyBorder="1"/>
    <xf numFmtId="9" fontId="0" fillId="0" borderId="10" xfId="0" applyNumberFormat="1" applyBorder="1" applyAlignment="1">
      <alignment horizontal="center"/>
    </xf>
    <xf numFmtId="44" fontId="0" fillId="2" borderId="10" xfId="0" applyNumberFormat="1" applyFill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1" fillId="0" borderId="12" xfId="0" applyFont="1" applyBorder="1"/>
    <xf numFmtId="9" fontId="0" fillId="0" borderId="13" xfId="0" applyNumberFormat="1" applyBorder="1" applyAlignment="1">
      <alignment horizontal="center"/>
    </xf>
    <xf numFmtId="44" fontId="0" fillId="2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7" fontId="0" fillId="0" borderId="18" xfId="0" applyNumberFormat="1" applyBorder="1" applyAlignment="1">
      <alignment horizontal="center"/>
    </xf>
    <xf numFmtId="7" fontId="0" fillId="0" borderId="19" xfId="0" applyNumberForma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0" xfId="0" applyBorder="1" applyAlignment="1">
      <alignment horizontal="center"/>
    </xf>
    <xf numFmtId="44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6" xfId="0" applyBorder="1"/>
    <xf numFmtId="0" fontId="7" fillId="0" borderId="3" xfId="0" applyFont="1" applyBorder="1" applyAlignment="1">
      <alignment horizontal="center"/>
    </xf>
    <xf numFmtId="44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7" fontId="0" fillId="2" borderId="21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7" fontId="0" fillId="3" borderId="21" xfId="0" applyNumberFormat="1" applyFill="1" applyBorder="1" applyAlignment="1">
      <alignment horizontal="center" vertical="center"/>
    </xf>
    <xf numFmtId="7" fontId="1" fillId="0" borderId="21" xfId="0" applyNumberFormat="1" applyFont="1" applyBorder="1" applyAlignment="1">
      <alignment horizontal="center" vertical="center"/>
    </xf>
    <xf numFmtId="7" fontId="8" fillId="0" borderId="21" xfId="0" applyNumberFormat="1" applyFon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9" fontId="1" fillId="3" borderId="0" xfId="0" applyNumberFormat="1" applyFont="1" applyFill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1" fillId="7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6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1" fontId="16" fillId="3" borderId="3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  <xf numFmtId="7" fontId="8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7" fontId="4" fillId="0" borderId="0" xfId="0" applyNumberFormat="1" applyFont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9" fontId="0" fillId="3" borderId="0" xfId="0" applyNumberFormat="1" applyFill="1" applyAlignment="1">
      <alignment horizontal="center"/>
    </xf>
    <xf numFmtId="4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44" fontId="1" fillId="0" borderId="38" xfId="0" applyNumberFormat="1" applyFont="1" applyBorder="1" applyAlignment="1">
      <alignment horizontal="center" vertical="center" wrapText="1"/>
    </xf>
    <xf numFmtId="7" fontId="11" fillId="5" borderId="38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5" borderId="3" xfId="0" applyFill="1" applyBorder="1"/>
    <xf numFmtId="0" fontId="0" fillId="2" borderId="3" xfId="0" applyFill="1" applyBorder="1"/>
    <xf numFmtId="166" fontId="0" fillId="0" borderId="21" xfId="0" applyNumberFormat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right" vertical="top" wrapText="1"/>
    </xf>
    <xf numFmtId="0" fontId="15" fillId="6" borderId="21" xfId="0" applyFont="1" applyFill="1" applyBorder="1" applyAlignment="1">
      <alignment horizontal="center" vertical="center"/>
    </xf>
    <xf numFmtId="9" fontId="15" fillId="6" borderId="30" xfId="0" applyNumberFormat="1" applyFont="1" applyFill="1" applyBorder="1" applyAlignment="1">
      <alignment horizontal="center" vertical="center" wrapText="1"/>
    </xf>
    <xf numFmtId="7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9" fontId="15" fillId="6" borderId="29" xfId="0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0" borderId="2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7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9" fontId="5" fillId="4" borderId="37" xfId="0" applyNumberFormat="1" applyFont="1" applyFill="1" applyBorder="1" applyAlignment="1">
      <alignment horizontal="center" vertical="center" wrapText="1"/>
    </xf>
    <xf numFmtId="9" fontId="5" fillId="4" borderId="26" xfId="0" applyNumberFormat="1" applyFont="1" applyFill="1" applyBorder="1" applyAlignment="1">
      <alignment horizontal="center" vertical="center" wrapText="1"/>
    </xf>
    <xf numFmtId="9" fontId="5" fillId="4" borderId="27" xfId="0" applyNumberFormat="1" applyFont="1" applyFill="1" applyBorder="1" applyAlignment="1">
      <alignment horizontal="center" vertical="center" wrapText="1"/>
    </xf>
    <xf numFmtId="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5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434974</xdr:colOff>
      <xdr:row>14</xdr:row>
      <xdr:rowOff>87630</xdr:rowOff>
    </xdr:from>
    <xdr:to>
      <xdr:col>12</xdr:col>
      <xdr:colOff>676274</xdr:colOff>
      <xdr:row>18</xdr:row>
      <xdr:rowOff>107666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7034" y="7753350"/>
          <a:ext cx="1308100" cy="782036"/>
        </a:xfrm>
        <a:prstGeom prst="rect">
          <a:avLst/>
        </a:prstGeom>
      </xdr:spPr>
    </xdr:pic>
    <xdr:clientData/>
  </xdr:twoCellAnchor>
  <xdr:twoCellAnchor editAs="oneCell">
    <xdr:from>
      <xdr:col>9</xdr:col>
      <xdr:colOff>800100</xdr:colOff>
      <xdr:row>0</xdr:row>
      <xdr:rowOff>963081</xdr:rowOff>
    </xdr:from>
    <xdr:to>
      <xdr:col>12</xdr:col>
      <xdr:colOff>358140</xdr:colOff>
      <xdr:row>0</xdr:row>
      <xdr:rowOff>1506660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D4F4E-B78B-C67C-BFC3-9E77DB5FB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660" y="963081"/>
          <a:ext cx="2804160" cy="543579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</xdr:colOff>
      <xdr:row>0</xdr:row>
      <xdr:rowOff>106679</xdr:rowOff>
    </xdr:from>
    <xdr:to>
      <xdr:col>2</xdr:col>
      <xdr:colOff>68580</xdr:colOff>
      <xdr:row>0</xdr:row>
      <xdr:rowOff>1129454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BDBFB2-0434-6856-DA06-35FA09149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19" y="106679"/>
          <a:ext cx="1150621" cy="1022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598658</xdr:colOff>
      <xdr:row>6</xdr:row>
      <xdr:rowOff>187343</xdr:rowOff>
    </xdr:to>
    <xdr:pic>
      <xdr:nvPicPr>
        <xdr:cNvPr id="2" name="Picture 1" descr="Black Urea Tagged PMS 3415_R_04-09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190500"/>
          <a:ext cx="1970258" cy="58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showGridLines="0" tabSelected="1" topLeftCell="A4" workbookViewId="0">
      <selection activeCell="K9" sqref="K9"/>
    </sheetView>
  </sheetViews>
  <sheetFormatPr defaultRowHeight="14.4" x14ac:dyDescent="0.3"/>
  <cols>
    <col min="1" max="1" width="8.88671875" customWidth="1"/>
    <col min="2" max="2" width="17" customWidth="1"/>
    <col min="3" max="3" width="16" style="1" customWidth="1"/>
    <col min="4" max="4" width="14.5546875" style="3" customWidth="1"/>
    <col min="5" max="5" width="13.44140625" style="3" customWidth="1"/>
    <col min="6" max="6" width="9.44140625" customWidth="1"/>
    <col min="7" max="7" width="16.109375" customWidth="1"/>
    <col min="8" max="8" width="15" style="1" customWidth="1"/>
    <col min="9" max="9" width="14.88671875" style="1" customWidth="1"/>
    <col min="10" max="10" width="16.33203125" customWidth="1"/>
    <col min="11" max="11" width="15.44140625" customWidth="1"/>
    <col min="12" max="12" width="15.5546875" customWidth="1"/>
    <col min="13" max="13" width="12.5546875" customWidth="1"/>
  </cols>
  <sheetData>
    <row r="1" spans="2:13" ht="123.6" customHeight="1" thickBot="1" x14ac:dyDescent="0.65">
      <c r="B1" s="97" t="s">
        <v>31</v>
      </c>
      <c r="C1" s="97"/>
      <c r="D1" s="97"/>
      <c r="E1" s="97"/>
      <c r="F1" s="97"/>
      <c r="G1" s="97"/>
      <c r="H1" s="97"/>
      <c r="I1" s="71"/>
    </row>
    <row r="2" spans="2:13" ht="97.8" customHeight="1" thickTop="1" thickBot="1" x14ac:dyDescent="0.35">
      <c r="B2" s="88" t="s">
        <v>36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2:13" ht="30.6" customHeight="1" thickTop="1" thickBot="1" x14ac:dyDescent="0.3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30" customHeight="1" thickBot="1" x14ac:dyDescent="0.35">
      <c r="B4" s="91" t="s">
        <v>33</v>
      </c>
      <c r="C4" s="92"/>
      <c r="D4" s="92"/>
      <c r="E4" s="92"/>
      <c r="F4" s="92"/>
      <c r="G4" s="92"/>
      <c r="H4" s="92"/>
      <c r="I4" s="92"/>
      <c r="J4" s="92"/>
      <c r="K4" s="92"/>
      <c r="L4" s="93"/>
      <c r="M4" s="54">
        <v>0.75</v>
      </c>
    </row>
    <row r="5" spans="2:13" ht="29.4" customHeight="1" thickTop="1" thickBot="1" x14ac:dyDescent="0.4">
      <c r="B5" s="38"/>
      <c r="C5" s="55"/>
      <c r="D5" s="55"/>
      <c r="E5" s="55"/>
      <c r="F5" s="55"/>
      <c r="G5" s="55"/>
      <c r="H5" s="55"/>
      <c r="I5" s="55"/>
      <c r="J5" s="55"/>
      <c r="K5" s="55"/>
      <c r="M5" s="32"/>
    </row>
    <row r="6" spans="2:13" ht="48" customHeight="1" thickBot="1" x14ac:dyDescent="0.35">
      <c r="B6" s="115" t="s">
        <v>32</v>
      </c>
      <c r="C6" s="116"/>
      <c r="D6" s="116"/>
      <c r="E6" s="117"/>
      <c r="G6" s="83" t="s">
        <v>20</v>
      </c>
      <c r="H6" s="83"/>
      <c r="I6" s="83"/>
      <c r="J6" s="83"/>
      <c r="K6" s="83"/>
      <c r="L6" s="83"/>
      <c r="M6" s="56"/>
    </row>
    <row r="7" spans="2:13" ht="50.4" customHeight="1" thickBot="1" x14ac:dyDescent="0.35">
      <c r="B7" s="72" t="s">
        <v>24</v>
      </c>
      <c r="C7" s="40" t="s">
        <v>18</v>
      </c>
      <c r="D7" s="40" t="s">
        <v>19</v>
      </c>
      <c r="E7" s="49" t="s">
        <v>29</v>
      </c>
      <c r="G7" s="39" t="s">
        <v>24</v>
      </c>
      <c r="H7" s="40" t="s">
        <v>34</v>
      </c>
      <c r="I7" s="40" t="s">
        <v>35</v>
      </c>
      <c r="J7" s="39" t="s">
        <v>25</v>
      </c>
      <c r="K7" s="40" t="s">
        <v>17</v>
      </c>
      <c r="L7" s="40" t="s">
        <v>21</v>
      </c>
      <c r="M7" s="57" t="s">
        <v>29</v>
      </c>
    </row>
    <row r="8" spans="2:13" ht="27.6" customHeight="1" thickBot="1" x14ac:dyDescent="0.35">
      <c r="B8" s="73">
        <v>1150</v>
      </c>
      <c r="C8" s="51">
        <f>E8*D8/1000</f>
        <v>66</v>
      </c>
      <c r="D8" s="47">
        <v>100</v>
      </c>
      <c r="E8" s="47">
        <v>660</v>
      </c>
      <c r="G8" s="43">
        <f>B8</f>
        <v>1150</v>
      </c>
      <c r="H8" s="46">
        <f>C8*M4</f>
        <v>49.5</v>
      </c>
      <c r="I8" s="42">
        <f>D8*M4</f>
        <v>75</v>
      </c>
      <c r="J8" s="41">
        <v>3.8</v>
      </c>
      <c r="K8" s="79">
        <f>($I$8*0.04)</f>
        <v>3</v>
      </c>
      <c r="L8" s="52">
        <f>K8*M8</f>
        <v>1980</v>
      </c>
      <c r="M8" s="58">
        <f>E8</f>
        <v>660</v>
      </c>
    </row>
    <row r="9" spans="2:13" ht="30" customHeight="1" thickBot="1" x14ac:dyDescent="0.35">
      <c r="B9" s="31"/>
      <c r="M9" s="32"/>
    </row>
    <row r="10" spans="2:13" s="4" customFormat="1" ht="51" customHeight="1" thickBot="1" x14ac:dyDescent="0.35">
      <c r="B10" s="104" t="s">
        <v>26</v>
      </c>
      <c r="C10" s="105"/>
      <c r="D10" s="106"/>
      <c r="E10" s="50"/>
      <c r="F10" s="59"/>
      <c r="G10" s="87" t="s">
        <v>27</v>
      </c>
      <c r="H10" s="84"/>
      <c r="I10" s="84" t="s">
        <v>28</v>
      </c>
      <c r="J10" s="84"/>
      <c r="K10" s="80" t="s">
        <v>16</v>
      </c>
      <c r="L10" s="81" t="s">
        <v>15</v>
      </c>
      <c r="M10" s="60"/>
    </row>
    <row r="11" spans="2:13" s="4" customFormat="1" ht="27" customHeight="1" thickBot="1" x14ac:dyDescent="0.35">
      <c r="B11" s="101">
        <f>D8*B8/1000</f>
        <v>115</v>
      </c>
      <c r="C11" s="102"/>
      <c r="D11" s="103"/>
      <c r="E11" s="48"/>
      <c r="F11" s="61"/>
      <c r="G11" s="99">
        <f>I8*G8/1000</f>
        <v>86.25</v>
      </c>
      <c r="H11" s="100"/>
      <c r="I11" s="85">
        <f>K8*J8</f>
        <v>11.399999999999999</v>
      </c>
      <c r="J11" s="86"/>
      <c r="K11" s="44">
        <f>G11+I11</f>
        <v>97.65</v>
      </c>
      <c r="L11" s="45">
        <f>B11-K11</f>
        <v>17.349999999999994</v>
      </c>
      <c r="M11" s="62"/>
    </row>
    <row r="12" spans="2:13" ht="25.8" customHeight="1" thickBot="1" x14ac:dyDescent="0.35">
      <c r="B12" s="31"/>
      <c r="F12" s="63"/>
      <c r="G12" s="107"/>
      <c r="H12" s="108"/>
      <c r="J12" s="64"/>
      <c r="K12" s="64"/>
      <c r="M12" s="32"/>
    </row>
    <row r="13" spans="2:13" ht="50.4" customHeight="1" thickBot="1" x14ac:dyDescent="0.35">
      <c r="B13" s="74"/>
      <c r="C13" s="65"/>
      <c r="D13" s="66"/>
      <c r="E13" s="66"/>
      <c r="F13" s="66"/>
      <c r="G13" s="109" t="s">
        <v>22</v>
      </c>
      <c r="H13" s="110"/>
      <c r="I13" s="113" t="s">
        <v>23</v>
      </c>
      <c r="J13" s="114"/>
      <c r="K13" s="94" t="s">
        <v>30</v>
      </c>
      <c r="L13" s="95"/>
      <c r="M13" s="96"/>
    </row>
    <row r="14" spans="2:13" ht="26.4" customHeight="1" thickBot="1" x14ac:dyDescent="0.35">
      <c r="B14" s="75"/>
      <c r="C14" s="67"/>
      <c r="D14" s="68"/>
      <c r="E14" s="68"/>
      <c r="F14" s="69"/>
      <c r="G14" s="111">
        <f>L11</f>
        <v>17.349999999999994</v>
      </c>
      <c r="H14" s="112"/>
      <c r="I14" s="111">
        <f>G14*M8</f>
        <v>11450.999999999996</v>
      </c>
      <c r="J14" s="112"/>
      <c r="K14" s="94"/>
      <c r="L14" s="95"/>
      <c r="M14" s="96"/>
    </row>
    <row r="15" spans="2:13" ht="15.75" customHeight="1" x14ac:dyDescent="0.3">
      <c r="B15" s="76"/>
      <c r="C15" s="63"/>
      <c r="H15" s="63"/>
      <c r="I15" s="63"/>
      <c r="J15" s="98"/>
      <c r="K15" s="98"/>
      <c r="M15" s="32"/>
    </row>
    <row r="16" spans="2:13" ht="15.75" customHeight="1" x14ac:dyDescent="0.3">
      <c r="B16" s="31"/>
      <c r="M16" s="32"/>
    </row>
    <row r="17" spans="2:13" x14ac:dyDescent="0.3">
      <c r="B17" s="77"/>
      <c r="C17" s="70" t="s">
        <v>10</v>
      </c>
      <c r="M17" s="32"/>
    </row>
    <row r="18" spans="2:13" x14ac:dyDescent="0.3">
      <c r="B18" s="78"/>
      <c r="C18" s="70" t="s">
        <v>9</v>
      </c>
      <c r="M18" s="32"/>
    </row>
    <row r="19" spans="2:13" ht="18" customHeight="1" thickBot="1" x14ac:dyDescent="0.35">
      <c r="B19" s="33"/>
      <c r="C19" s="34"/>
      <c r="D19" s="35"/>
      <c r="E19" s="35"/>
      <c r="F19" s="36"/>
      <c r="G19" s="36"/>
      <c r="H19" s="34"/>
      <c r="I19" s="34"/>
      <c r="J19" s="82"/>
      <c r="K19" s="82"/>
      <c r="L19" s="36"/>
      <c r="M19" s="37"/>
    </row>
    <row r="20" spans="2:13" ht="15" thickTop="1" x14ac:dyDescent="0.3"/>
  </sheetData>
  <mergeCells count="19">
    <mergeCell ref="B2:M2"/>
    <mergeCell ref="B4:L4"/>
    <mergeCell ref="K13:M14"/>
    <mergeCell ref="B1:H1"/>
    <mergeCell ref="J15:K15"/>
    <mergeCell ref="G11:H11"/>
    <mergeCell ref="B11:D11"/>
    <mergeCell ref="B10:D10"/>
    <mergeCell ref="G12:H12"/>
    <mergeCell ref="G13:H13"/>
    <mergeCell ref="G14:H14"/>
    <mergeCell ref="I13:J13"/>
    <mergeCell ref="I14:J14"/>
    <mergeCell ref="B6:E6"/>
    <mergeCell ref="J19:K19"/>
    <mergeCell ref="G6:L6"/>
    <mergeCell ref="I10:J10"/>
    <mergeCell ref="I11:J11"/>
    <mergeCell ref="G10:H10"/>
  </mergeCells>
  <pageMargins left="0.11811023622047245" right="0.11811023622047245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L14"/>
  <sheetViews>
    <sheetView workbookViewId="0">
      <selection activeCell="C19" sqref="C19"/>
    </sheetView>
  </sheetViews>
  <sheetFormatPr defaultRowHeight="14.4" x14ac:dyDescent="0.3"/>
  <sheetData>
    <row r="4" spans="3:12" x14ac:dyDescent="0.3">
      <c r="D4" s="1"/>
      <c r="E4" s="3"/>
      <c r="H4" s="1"/>
      <c r="I4" s="1"/>
    </row>
    <row r="5" spans="3:12" x14ac:dyDescent="0.3">
      <c r="D5" s="1"/>
      <c r="E5" s="3"/>
      <c r="H5" s="1"/>
      <c r="I5" s="1"/>
    </row>
    <row r="6" spans="3:12" ht="15" thickBot="1" x14ac:dyDescent="0.35">
      <c r="D6" s="1"/>
      <c r="E6" s="118" t="s">
        <v>14</v>
      </c>
      <c r="F6" s="119"/>
      <c r="G6" s="119"/>
      <c r="H6" s="119"/>
      <c r="I6" s="1"/>
    </row>
    <row r="7" spans="3:12" x14ac:dyDescent="0.3">
      <c r="C7" s="7" t="s">
        <v>4</v>
      </c>
      <c r="D7" s="1"/>
      <c r="E7" s="119"/>
      <c r="F7" s="119"/>
      <c r="G7" s="119"/>
      <c r="H7" s="119"/>
      <c r="I7" s="1"/>
    </row>
    <row r="8" spans="3:12" ht="15" thickBot="1" x14ac:dyDescent="0.35">
      <c r="C8" s="2">
        <v>1000</v>
      </c>
      <c r="D8" s="1"/>
      <c r="E8" s="3"/>
      <c r="H8" s="1"/>
      <c r="I8" s="1"/>
    </row>
    <row r="9" spans="3:12" ht="15" thickBot="1" x14ac:dyDescent="0.35">
      <c r="C9" s="4"/>
      <c r="D9" s="5"/>
      <c r="E9" s="6"/>
      <c r="F9" s="4"/>
      <c r="G9" s="120" t="s">
        <v>6</v>
      </c>
      <c r="H9" s="120"/>
      <c r="I9" s="4"/>
      <c r="J9" s="4"/>
      <c r="K9" s="4"/>
      <c r="L9" s="4"/>
    </row>
    <row r="10" spans="3:12" ht="15" thickTop="1" x14ac:dyDescent="0.3">
      <c r="C10" s="8" t="s">
        <v>1</v>
      </c>
      <c r="D10" s="9" t="s">
        <v>0</v>
      </c>
      <c r="E10" s="10" t="s">
        <v>5</v>
      </c>
      <c r="F10" s="11" t="s">
        <v>11</v>
      </c>
      <c r="G10" s="12">
        <v>1</v>
      </c>
      <c r="H10" s="29">
        <v>0.8</v>
      </c>
      <c r="I10" s="30"/>
      <c r="J10" s="4"/>
      <c r="K10" s="121" t="s">
        <v>13</v>
      </c>
      <c r="L10" s="4"/>
    </row>
    <row r="11" spans="3:12" x14ac:dyDescent="0.3">
      <c r="C11" s="13"/>
      <c r="D11" s="14"/>
      <c r="E11" s="15"/>
      <c r="F11" s="14" t="s">
        <v>12</v>
      </c>
      <c r="G11" s="14"/>
      <c r="H11" s="14" t="s">
        <v>7</v>
      </c>
      <c r="I11" s="16" t="s">
        <v>8</v>
      </c>
      <c r="K11" s="122"/>
    </row>
    <row r="12" spans="3:12" x14ac:dyDescent="0.3">
      <c r="C12" s="17" t="s">
        <v>2</v>
      </c>
      <c r="D12" s="18">
        <v>0.42</v>
      </c>
      <c r="E12" s="19">
        <v>0.8</v>
      </c>
      <c r="F12" s="14">
        <f>($B$5*D12*0.03)</f>
        <v>0</v>
      </c>
      <c r="G12" s="14">
        <f>$B$5*E12*(1+D23)</f>
        <v>0</v>
      </c>
      <c r="H12" s="15">
        <f>($B$5*$G$7*E13)+(F13*$F$14)+I20</f>
        <v>0</v>
      </c>
      <c r="I12" s="20">
        <f>(C8*H10*E12)+(F12*G16)+I19</f>
        <v>640</v>
      </c>
      <c r="K12" s="27">
        <f>G12-H12</f>
        <v>0</v>
      </c>
    </row>
    <row r="13" spans="3:12" ht="15" thickBot="1" x14ac:dyDescent="0.35">
      <c r="C13" s="21" t="s">
        <v>3</v>
      </c>
      <c r="D13" s="22">
        <v>0.26</v>
      </c>
      <c r="E13" s="23">
        <v>0.5</v>
      </c>
      <c r="F13" s="24">
        <f>($B$5*D13*0.03)</f>
        <v>0</v>
      </c>
      <c r="G13" s="24">
        <f>$B$5*E13*(1+D24)</f>
        <v>0</v>
      </c>
      <c r="H13" s="25">
        <f>($B$5*$G$7*E13)+(F13*$F$14)+I20</f>
        <v>0</v>
      </c>
      <c r="I13" s="26">
        <f>(C8*H10*E13)+(F13*G16)+I20</f>
        <v>400</v>
      </c>
      <c r="K13" s="28">
        <f>G13-H13</f>
        <v>0</v>
      </c>
    </row>
    <row r="14" spans="3:12" ht="15" thickTop="1" x14ac:dyDescent="0.3">
      <c r="C14" s="4"/>
      <c r="D14" s="1"/>
      <c r="E14" s="3"/>
      <c r="H14" s="1"/>
      <c r="I14" s="1"/>
    </row>
  </sheetData>
  <mergeCells count="3">
    <mergeCell ref="E6:H7"/>
    <mergeCell ref="G9:H9"/>
    <mergeCell ref="K10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Craig - Advanced Nutrients</cp:lastModifiedBy>
  <cp:lastPrinted>2012-12-11T02:26:31Z</cp:lastPrinted>
  <dcterms:created xsi:type="dcterms:W3CDTF">2012-12-05T02:05:54Z</dcterms:created>
  <dcterms:modified xsi:type="dcterms:W3CDTF">2024-05-30T04:57:15Z</dcterms:modified>
</cp:coreProperties>
</file>